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2270\Nextcloud\OURASR (2)\osina\nove\zasady spoluprace s investory\zasady\RM\"/>
    </mc:Choice>
  </mc:AlternateContent>
  <xr:revisionPtr revIDLastSave="0" documentId="13_ncr:1_{2049990E-4E3C-4E31-88E8-9E6DA93EB4CE}" xr6:coauthVersionLast="47" xr6:coauthVersionMax="47" xr10:uidLastSave="{00000000-0000-0000-0000-000000000000}"/>
  <bookViews>
    <workbookView xWindow="-108" yWindow="-108" windowWidth="23256" windowHeight="12456" xr2:uid="{40832B46-5143-477E-A0ED-B9211685B217}"/>
  </bookViews>
  <sheets>
    <sheet name="KOEF. UDRŽITELNOSTI" sheetId="2" r:id="rId1"/>
    <sheet name="klimatický koeficient" sheetId="3" r:id="rId2"/>
  </sheets>
  <definedNames>
    <definedName name="_xlnm._FilterDatabase" localSheetId="0" hidden="1">'KOEF. UDRŽITELNOSTI'!$B$5:$F$40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46" i="2"/>
  <c r="D49" i="2" l="1"/>
  <c r="F49" i="2" s="1"/>
  <c r="D48" i="2"/>
  <c r="F48" i="2" s="1"/>
  <c r="F47" i="2"/>
  <c r="F46" i="2" l="1"/>
  <c r="E18" i="3"/>
  <c r="B24" i="3" s="1"/>
  <c r="D24" i="3" s="1"/>
  <c r="D18" i="3"/>
</calcChain>
</file>

<file path=xl/sharedStrings.xml><?xml version="1.0" encoding="utf-8"?>
<sst xmlns="http://schemas.openxmlformats.org/spreadsheetml/2006/main" count="116" uniqueCount="91">
  <si>
    <t>SPECIFIKACE INVESTIČNÍHO ZÁMĚRU</t>
  </si>
  <si>
    <t>INDIKÁTOR</t>
  </si>
  <si>
    <t>VARIANTA</t>
  </si>
  <si>
    <t>poznámky</t>
  </si>
  <si>
    <t>DÍLČÍ KOEFICIENT</t>
  </si>
  <si>
    <t>výpočet</t>
  </si>
  <si>
    <t>urbanistická struktura</t>
  </si>
  <si>
    <t>bloková*</t>
  </si>
  <si>
    <t>* zástavba, která jasně vymezuje veřejné prostory náměstí, ulic, nábřeží a parků a soukromé (příp. polosoukromé či poloveřejné) prostory zahrad, dvorů a vnitrobloků)</t>
  </si>
  <si>
    <t>ostatní (sídlištní, solitérní, areálová…)</t>
  </si>
  <si>
    <t>řešení parkování</t>
  </si>
  <si>
    <t>* aktivním parterem je 1. nadzemní podlaží s nebytovými prostory s občanskou vybaveností bezbariérově přímo přístupnými z veřejného prostranství a vizuálně propojenými s veřejným prostranstvím (vstupy, výklady)</t>
  </si>
  <si>
    <t>ostatní (v objektu v parteru, povrchové, povrchové před stavební čárou…)</t>
  </si>
  <si>
    <t>* parkovací místa pro jízdní kola budou bezbariérově přístupná, pro bytové jednotky se bude jednat o krytá a uzamykatelná stání</t>
  </si>
  <si>
    <t>projekt cyklodopravu neřeší</t>
  </si>
  <si>
    <t>aktivní parter                                   aktivní ulice                                         veřejný prostor v zóně</t>
  </si>
  <si>
    <t>ostatní</t>
  </si>
  <si>
    <t>0,7 - 1</t>
  </si>
  <si>
    <t>standardně</t>
  </si>
  <si>
    <t xml:space="preserve">zaměstnanost   </t>
  </si>
  <si>
    <t>TÉMA</t>
  </si>
  <si>
    <t>typ opatření</t>
  </si>
  <si>
    <t>dílčí sleva [%]</t>
  </si>
  <si>
    <t>výpočet slevy [%]</t>
  </si>
  <si>
    <r>
      <t>práce s vodou</t>
    </r>
    <r>
      <rPr>
        <sz val="10"/>
        <color rgb="FF000000"/>
        <rFont val="Aptos Narrow"/>
        <family val="2"/>
        <charset val="238"/>
        <scheme val="minor"/>
      </rPr>
      <t>, cílem jsou úspory pitné vody a snížení zatížení kanalizace</t>
    </r>
  </si>
  <si>
    <r>
      <t xml:space="preserve">využití šedých a srážkových vod v </t>
    </r>
    <r>
      <rPr>
        <b/>
        <sz val="10"/>
        <color rgb="FF000000"/>
        <rFont val="Aptos Narrow"/>
        <family val="2"/>
        <charset val="238"/>
        <scheme val="minor"/>
      </rPr>
      <t>provozu</t>
    </r>
  </si>
  <si>
    <t>srážková nebo šedá voda po úpravě je využita pro zálivku</t>
  </si>
  <si>
    <t>srážková nebo šedá voda je po úpravě využita pro splachování, praní, úklid aj.</t>
  </si>
  <si>
    <r>
      <t>práce s energiemi</t>
    </r>
    <r>
      <rPr>
        <sz val="10"/>
        <color rgb="FF000000"/>
        <rFont val="Aptos Narrow"/>
        <family val="2"/>
        <charset val="238"/>
        <scheme val="minor"/>
      </rPr>
      <t>, cílem je energetická efektivita</t>
    </r>
  </si>
  <si>
    <r>
      <t>energetická</t>
    </r>
    <r>
      <rPr>
        <sz val="10"/>
        <color rgb="FF000000"/>
        <rFont val="Aptos Narrow"/>
        <family val="2"/>
        <charset val="238"/>
        <scheme val="minor"/>
      </rPr>
      <t xml:space="preserve"> opatření </t>
    </r>
  </si>
  <si>
    <t>průměrný součinitel prostupu tepla obálkou budovy je v průkazu energetické náročnosti budovy klasifikován třídou A pro novostavby a minimálně třídou B pro stavební úpravy</t>
  </si>
  <si>
    <t>měrná neobnovitelná primární energie je v průkazu energetické náročnosti budovy klasifikována třídou A pro novostavby a minimálně třídou B pro stavební úpravy</t>
  </si>
  <si>
    <r>
      <t>adaptační opatření</t>
    </r>
    <r>
      <rPr>
        <sz val="10"/>
        <color rgb="FF000000"/>
        <rFont val="Aptos Narrow"/>
        <family val="2"/>
        <charset val="238"/>
        <scheme val="minor"/>
      </rPr>
      <t xml:space="preserve">, cílem je dobré mikroklima ve městě (dobré teplotní a vlhkostní podmínky) </t>
    </r>
  </si>
  <si>
    <r>
      <t xml:space="preserve">opatření na </t>
    </r>
    <r>
      <rPr>
        <b/>
        <sz val="10"/>
        <color rgb="FF000000"/>
        <rFont val="Aptos Narrow"/>
        <family val="2"/>
        <charset val="238"/>
        <scheme val="minor"/>
      </rPr>
      <t>budovách</t>
    </r>
  </si>
  <si>
    <t>součástí záměru je vegetační střecha na min. 30 % celkové plochy střech</t>
  </si>
  <si>
    <t>součástí záměru je vegetační střecha na min. 70 % celkové plochy střech</t>
  </si>
  <si>
    <t>součástí záměru jsou vegetační stěny na min. 20 % plochy stěn</t>
  </si>
  <si>
    <t xml:space="preserve">povrch střechy je světlý (nelesklý), tzn. světlý nátěr, světlá krytina </t>
  </si>
  <si>
    <r>
      <t xml:space="preserve">opatření na </t>
    </r>
    <r>
      <rPr>
        <b/>
        <sz val="10"/>
        <color rgb="FF000000"/>
        <rFont val="Aptos Narrow"/>
        <family val="2"/>
        <charset val="238"/>
        <scheme val="minor"/>
      </rPr>
      <t>pozemku</t>
    </r>
  </si>
  <si>
    <t xml:space="preserve">povrchy jsou řešeny s důrazem na minimalizaci použití nepropustných povrchů (tzn. maximální  využití propustných povrchů, tzn. nezpevněné povrchy, štěrkové a mlatové plochy, propustné dlažby a lité povrchy, vsakovací dlažba, zatravňovací dlažba, štěrkový trávník aj.)  </t>
  </si>
  <si>
    <t>pro nakládání se srážkovými vodami je využito opatření pro povrchové vsakování (dle TNV 75 9011): průleh, průleh doplněný retenční rýhou, plošný vsak, vsakovací nádrž</t>
  </si>
  <si>
    <t xml:space="preserve">pro nakládání se srážkovými vodami je využito opatření pro podzemní vsakování (dle TNV 75 9011): vsakovací rýha, podzemní prostory vyplněné štěrkem nebo bloky, vsakovací šachta </t>
  </si>
  <si>
    <t>na pozemku je realizováno opatření pro akumulaci/retenci vody s regulovaným odtokem: jezírko, mokřad, tůň, malá vodní nádrž</t>
  </si>
  <si>
    <r>
      <t xml:space="preserve">opatření na </t>
    </r>
    <r>
      <rPr>
        <b/>
        <sz val="10"/>
        <color rgb="FF000000"/>
        <rFont val="Aptos Narrow"/>
        <family val="2"/>
        <charset val="238"/>
        <scheme val="minor"/>
      </rPr>
      <t>vegetaci</t>
    </r>
  </si>
  <si>
    <t>výsadba dřevin bude uskutečněna v nadstandardní kvalitě nebo množství (strukturální substrát, svedení dešťových vod k zeleni, prokořenitelné boxy aj.)</t>
  </si>
  <si>
    <t>realizací záměru nedochází k poškození nebo odstranění stávajících kvalitních dřevin; za kvalitní jsou považovány stromy v kategorii A a B, dle standardu Ochrana dřevin při stavební činnosti (SPPK A01 002:2017)</t>
  </si>
  <si>
    <r>
      <t>Pozn.:</t>
    </r>
    <r>
      <rPr>
        <sz val="10"/>
        <color rgb="FF000000"/>
        <rFont val="Aptos Narrow"/>
        <family val="2"/>
        <charset val="238"/>
        <scheme val="minor"/>
      </rPr>
      <t xml:space="preserve"> V případě opatření, které není výše zmíněno, může být záměr posouzen inviduálně.</t>
    </r>
  </si>
  <si>
    <t>Výpočet slevy z investičního příspěvku za klimatická opatření</t>
  </si>
  <si>
    <t>Vyše slevy za klimatická opatření</t>
  </si>
  <si>
    <t xml:space="preserve">klimatická opatření </t>
  </si>
  <si>
    <t>bez vlivu</t>
  </si>
  <si>
    <t>koeficient</t>
  </si>
  <si>
    <t>umístění objektu</t>
  </si>
  <si>
    <t>DRUH FUNKČNÍHO VYUŽITÍ</t>
  </si>
  <si>
    <t>bydlení</t>
  </si>
  <si>
    <t>pro všechny funkce</t>
  </si>
  <si>
    <t>vlastní architektura degraduje uliční frontu například jednopodlažní zástavbou se sedlovou střechou</t>
  </si>
  <si>
    <t>obchodní centra</t>
  </si>
  <si>
    <t xml:space="preserve">řešení cyklodopravy </t>
  </si>
  <si>
    <t>FUNKCE</t>
  </si>
  <si>
    <t>objekt je více podlažní s polyfunkčním využitím v kombinaci, například s administrativou či bydlením a ctí kontex s okolní zástavbou nebo ji vhodně doplňuje</t>
  </si>
  <si>
    <t>v objektu mimo aktivní parter* (v podzemí / v přízemí až za aktivním parterem)</t>
  </si>
  <si>
    <t xml:space="preserve">pro všechny funkce  </t>
  </si>
  <si>
    <t xml:space="preserve">minimálně 50 % délky uliční fasády tvoří aktivní parter                          nová ulice nabízí alespo%n 50%    objektů s aktivním parterem         zóna doplňuje chybějící prvky veřejné a sociální infrastruktury          </t>
  </si>
  <si>
    <t>navazuje na cyklostezku, a v rámci projektu ji dále rozvíjí, jak infrastrukturou tak řešením vnitřní organizace dopravy</t>
  </si>
  <si>
    <t>průmyslové a zaměstnanecké areály  v rámci projektu ji dále rozvíjí, jak infrastrukturou tak řešením vnitřní organizace dopravy</t>
  </si>
  <si>
    <t xml:space="preserve">průmyslové a zaměstnanecké areály, logistické zóny, řeší parkování za stavební čarou </t>
  </si>
  <si>
    <t>Brownfield</t>
  </si>
  <si>
    <t>nejedná se o brownfield</t>
  </si>
  <si>
    <t>objekt vytváří a podporuje uliční frontu a aktivní parter</t>
  </si>
  <si>
    <r>
      <t xml:space="preserve">* aktivním parterem je 1. nadzemní podlaží s nebytovými prostory s občanskou vybaveností bezbariérově přímo přístupnými z veřejného prostranství a vizuálně propojenými s veřejným prostranstvím (vstupy, </t>
    </r>
    <r>
      <rPr>
        <i/>
        <sz val="8"/>
        <color theme="1"/>
        <rFont val="Open Sans"/>
        <family val="2"/>
      </rPr>
      <t>výkladce apod.)</t>
    </r>
  </si>
  <si>
    <t xml:space="preserve">pro všechny funkce, včetně bydlení </t>
  </si>
  <si>
    <t>VÝSLEDNÝ KOEFICIENT</t>
  </si>
  <si>
    <t>Za brownfield podle definici CzechInvwestu považujeme nemovitost (pozemek, objekt, areál), která je nedostatečně využívána, zanedbána a případně i kontaminována, nelze ji efektivně využívat, aniž by proběhl proces její regenerace. Vzniká jako pozůstatek průmyslové, zemědělské, rezidenční, vojenské či jiné aktivity. Brownfields nelze vhodně a efektivně využívat, aniž by proběhl proces jeho regenerace</t>
  </si>
  <si>
    <r>
      <t>HP INVESTIČNÍHO ZÁMĚRU v m</t>
    </r>
    <r>
      <rPr>
        <b/>
        <vertAlign val="superscript"/>
        <sz val="14"/>
        <color rgb="FF000000"/>
        <rFont val="Open Sans"/>
        <family val="2"/>
        <charset val="238"/>
      </rPr>
      <t>2</t>
    </r>
  </si>
  <si>
    <t xml:space="preserve">SLEVA ZA KLIMATICKÁ OPATŘENÍ </t>
  </si>
  <si>
    <t>0,7-1</t>
  </si>
  <si>
    <t>dle výpočtu koeficientu klimatického zlepšení maximálně 30 %</t>
  </si>
  <si>
    <t>VÝSLEDNÁ VÝŠE PŘÍSPĚVKU</t>
  </si>
  <si>
    <r>
      <t>funkce bydlení a polyfunkční objekty (600Kč/m</t>
    </r>
    <r>
      <rPr>
        <vertAlign val="superscript"/>
        <sz val="12"/>
        <color rgb="FF000000"/>
        <rFont val="Open Sans"/>
        <family val="2"/>
        <charset val="238"/>
      </rPr>
      <t>2</t>
    </r>
    <r>
      <rPr>
        <sz val="12"/>
        <color rgb="FF000000"/>
        <rFont val="Open Sans"/>
        <family val="2"/>
        <charset val="238"/>
      </rPr>
      <t>/HPP)</t>
    </r>
  </si>
  <si>
    <r>
      <t>všechny ostatní funkce (1000Kč/m</t>
    </r>
    <r>
      <rPr>
        <vertAlign val="superscript"/>
        <sz val="12"/>
        <color rgb="FF000000"/>
        <rFont val="Open Sans"/>
        <family val="2"/>
        <charset val="238"/>
      </rPr>
      <t>2</t>
    </r>
    <r>
      <rPr>
        <sz val="12"/>
        <color rgb="FF000000"/>
        <rFont val="Open Sans"/>
        <family val="2"/>
        <charset val="238"/>
      </rPr>
      <t>)</t>
    </r>
  </si>
  <si>
    <r>
      <t>obchodní centra (1000 Kč/m</t>
    </r>
    <r>
      <rPr>
        <vertAlign val="superscript"/>
        <sz val="12"/>
        <color rgb="FF000000"/>
        <rFont val="Open Sans"/>
        <family val="2"/>
        <charset val="238"/>
      </rPr>
      <t>2</t>
    </r>
    <r>
      <rPr>
        <sz val="12"/>
        <color rgb="FF000000"/>
        <rFont val="Open Sans"/>
        <family val="2"/>
        <charset val="238"/>
      </rPr>
      <t>)</t>
    </r>
  </si>
  <si>
    <t xml:space="preserve">individuální hodnocení kvality projektu Pracovní skupinou pro územní rozvoj města </t>
  </si>
  <si>
    <t>Pracovní skupina pro územní rozvoj města může v případě vysokého architektonického přínosu pro město doporučit Radě města snížit cenu v rozsahu</t>
  </si>
  <si>
    <t xml:space="preserve">plochy výroby a skladování dle ÚP </t>
  </si>
  <si>
    <t>logistické areály</t>
  </si>
  <si>
    <t xml:space="preserve">revitalizace, rekonverze brownfieldu ve prospěch jiné funkce bez funkce bydlení </t>
  </si>
  <si>
    <r>
      <t>plochy výroby a skladování dle ÚP (1000Kč/m</t>
    </r>
    <r>
      <rPr>
        <vertAlign val="superscript"/>
        <sz val="12"/>
        <color rgb="FF000000"/>
        <rFont val="Open Sans"/>
        <family val="2"/>
        <charset val="238"/>
      </rPr>
      <t>2</t>
    </r>
    <r>
      <rPr>
        <sz val="12"/>
        <color rgb="FF000000"/>
        <rFont val="Open Sans"/>
        <family val="2"/>
        <charset val="238"/>
      </rPr>
      <t>)</t>
    </r>
  </si>
  <si>
    <t>architektura a využití objektu</t>
  </si>
  <si>
    <t>revitalizace, rekonverze brownfieldu ve prospěch městotvrné funkce spojené s bydlením</t>
  </si>
  <si>
    <t>Příloha č. 4 Zásad pro spolupráci s investory na rozvoji veřejné infrastruktury statutárního města Frýdek-Místek - Výpočet koeficientu udržitelnosti k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</si>
</sst>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sz val="10"/>
      <color rgb="FF000000"/>
      <name val="Open Sans"/>
      <family val="2"/>
      <charset val="238"/>
    </font>
    <font>
      <i/>
      <sz val="8"/>
      <color rgb="FF000000"/>
      <name val="Open Sans"/>
      <family val="2"/>
      <charset val="238"/>
    </font>
    <font>
      <sz val="10"/>
      <color rgb="FF000000"/>
      <name val="Aptos Narrow"/>
      <family val="2"/>
      <charset val="238"/>
      <scheme val="minor"/>
    </font>
    <font>
      <i/>
      <sz val="10"/>
      <color rgb="FF000000"/>
      <name val="Open Sans"/>
      <family val="2"/>
      <charset val="238"/>
    </font>
    <font>
      <sz val="10"/>
      <name val="Open Sans"/>
      <family val="2"/>
      <charset val="238"/>
    </font>
    <font>
      <i/>
      <sz val="8"/>
      <name val="Open Sans"/>
      <family val="2"/>
      <charset val="238"/>
    </font>
    <font>
      <i/>
      <sz val="8"/>
      <color theme="1"/>
      <name val="Aptos Narrow"/>
      <family val="2"/>
      <charset val="238"/>
      <scheme val="minor"/>
    </font>
    <font>
      <i/>
      <sz val="10"/>
      <color rgb="FF000000"/>
      <name val="Open Sans"/>
      <family val="2"/>
    </font>
    <font>
      <b/>
      <sz val="10"/>
      <color rgb="FF000000"/>
      <name val="Open Sans"/>
      <family val="2"/>
    </font>
    <font>
      <b/>
      <i/>
      <sz val="16"/>
      <color rgb="FF000000"/>
      <name val="Aptos Narrow"/>
      <family val="2"/>
      <charset val="238"/>
      <scheme val="minor"/>
    </font>
    <font>
      <sz val="11"/>
      <color theme="1"/>
      <name val="Open Sans"/>
      <family val="2"/>
    </font>
    <font>
      <sz val="10"/>
      <name val="Aptos Narrow"/>
      <family val="2"/>
      <charset val="238"/>
      <scheme val="minor"/>
    </font>
    <font>
      <sz val="10"/>
      <color rgb="FFD0CECE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u/>
      <sz val="10"/>
      <color rgb="FF000000"/>
      <name val="Aptos Narrow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  <font>
      <sz val="14"/>
      <color rgb="FF000000"/>
      <name val="Open Sans"/>
      <family val="2"/>
      <charset val="238"/>
    </font>
    <font>
      <sz val="10"/>
      <color rgb="FF000000"/>
      <name val="Open Sans"/>
      <family val="2"/>
    </font>
    <font>
      <sz val="16"/>
      <color theme="1"/>
      <name val="Open Sans"/>
      <family val="2"/>
      <charset val="238"/>
    </font>
    <font>
      <sz val="14"/>
      <color rgb="FF000000"/>
      <name val="Open Sans"/>
      <family val="2"/>
    </font>
    <font>
      <b/>
      <i/>
      <sz val="16"/>
      <color rgb="FF000000"/>
      <name val="Open Sans"/>
      <family val="2"/>
    </font>
    <font>
      <sz val="20"/>
      <color theme="1"/>
      <name val="Aptos Narrow"/>
      <family val="2"/>
      <scheme val="minor"/>
    </font>
    <font>
      <i/>
      <sz val="16"/>
      <color rgb="FF000000"/>
      <name val="Open Sans"/>
      <family val="2"/>
    </font>
    <font>
      <b/>
      <sz val="11"/>
      <color rgb="FFFF0000"/>
      <name val="Aptos Narrow"/>
      <family val="2"/>
      <scheme val="minor"/>
    </font>
    <font>
      <i/>
      <sz val="8"/>
      <color theme="1"/>
      <name val="Open Sans"/>
      <family val="2"/>
    </font>
    <font>
      <b/>
      <sz val="14"/>
      <color rgb="FF000000"/>
      <name val="Open Sans"/>
      <family val="2"/>
    </font>
    <font>
      <b/>
      <vertAlign val="superscript"/>
      <sz val="14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vertAlign val="superscript"/>
      <sz val="12"/>
      <color rgb="FF000000"/>
      <name val="Open Sans"/>
      <family val="2"/>
      <charset val="238"/>
    </font>
    <font>
      <sz val="11"/>
      <name val="Aptos Narrow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0" fontId="13" fillId="5" borderId="0" xfId="0" applyFont="1" applyFill="1" applyAlignment="1">
      <alignment horizontal="right" vertical="top" wrapText="1"/>
    </xf>
    <xf numFmtId="0" fontId="14" fillId="5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4" borderId="1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left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left" vertical="center" wrapText="1"/>
    </xf>
    <xf numFmtId="0" fontId="17" fillId="11" borderId="5" xfId="0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left" vertical="center" wrapText="1"/>
    </xf>
    <xf numFmtId="0" fontId="17" fillId="12" borderId="5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left" vertical="center"/>
    </xf>
    <xf numFmtId="0" fontId="8" fillId="14" borderId="5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left" vertical="center" wrapText="1"/>
    </xf>
    <xf numFmtId="0" fontId="8" fillId="15" borderId="5" xfId="0" applyFont="1" applyFill="1" applyBorder="1" applyAlignment="1">
      <alignment horizontal="left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left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left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16" borderId="25" xfId="0" applyFont="1" applyFill="1" applyBorder="1" applyAlignment="1">
      <alignment horizontal="center" vertical="center" wrapText="1"/>
    </xf>
    <xf numFmtId="0" fontId="8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right" vertical="top" wrapText="1"/>
    </xf>
    <xf numFmtId="0" fontId="4" fillId="0" borderId="6" xfId="0" applyFont="1" applyBorder="1"/>
    <xf numFmtId="0" fontId="8" fillId="0" borderId="5" xfId="0" applyFont="1" applyBorder="1" applyAlignment="1">
      <alignment horizontal="center" vertical="center"/>
    </xf>
    <xf numFmtId="2" fontId="8" fillId="0" borderId="28" xfId="0" applyNumberFormat="1" applyFont="1" applyBorder="1"/>
    <xf numFmtId="2" fontId="19" fillId="0" borderId="5" xfId="0" applyNumberFormat="1" applyFont="1" applyBorder="1"/>
    <xf numFmtId="0" fontId="4" fillId="4" borderId="1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top" wrapText="1"/>
    </xf>
    <xf numFmtId="0" fontId="8" fillId="18" borderId="0" xfId="0" applyFont="1" applyFill="1" applyAlignment="1">
      <alignment horizontal="left" vertical="top" wrapText="1"/>
    </xf>
    <xf numFmtId="0" fontId="26" fillId="0" borderId="3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7" borderId="3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2" fontId="15" fillId="6" borderId="11" xfId="0" applyNumberFormat="1" applyFont="1" applyFill="1" applyBorder="1" applyAlignment="1">
      <alignment horizontal="center" vertical="center" wrapText="1"/>
    </xf>
    <xf numFmtId="2" fontId="15" fillId="6" borderId="29" xfId="0" applyNumberFormat="1" applyFont="1" applyFill="1" applyBorder="1" applyAlignment="1">
      <alignment horizontal="center" vertical="center" wrapText="1"/>
    </xf>
    <xf numFmtId="2" fontId="15" fillId="6" borderId="32" xfId="0" applyNumberFormat="1" applyFont="1" applyFill="1" applyBorder="1" applyAlignment="1">
      <alignment horizontal="center" vertical="center" wrapText="1"/>
    </xf>
    <xf numFmtId="0" fontId="26" fillId="7" borderId="31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6" fillId="7" borderId="14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0" fontId="30" fillId="0" borderId="0" xfId="0" applyFont="1"/>
    <xf numFmtId="0" fontId="6" fillId="5" borderId="16" xfId="0" applyFont="1" applyFill="1" applyBorder="1" applyAlignment="1">
      <alignment horizontal="left" vertical="top" wrapText="1"/>
    </xf>
    <xf numFmtId="0" fontId="6" fillId="7" borderId="38" xfId="0" applyFont="1" applyFill="1" applyBorder="1" applyAlignment="1">
      <alignment horizontal="left" vertical="top" wrapText="1"/>
    </xf>
    <xf numFmtId="0" fontId="7" fillId="7" borderId="38" xfId="0" applyFont="1" applyFill="1" applyBorder="1" applyAlignment="1">
      <alignment horizontal="left" vertical="top" wrapText="1"/>
    </xf>
    <xf numFmtId="0" fontId="26" fillId="0" borderId="36" xfId="0" applyFont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left" vertical="top" wrapText="1"/>
    </xf>
    <xf numFmtId="0" fontId="7" fillId="7" borderId="24" xfId="0" applyFont="1" applyFill="1" applyBorder="1" applyAlignment="1">
      <alignment horizontal="left" vertical="top" wrapText="1"/>
    </xf>
    <xf numFmtId="0" fontId="26" fillId="0" borderId="25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8" borderId="16" xfId="0" applyFont="1" applyFill="1" applyBorder="1" applyAlignment="1">
      <alignment horizontal="left" vertical="top" wrapText="1"/>
    </xf>
    <xf numFmtId="0" fontId="6" fillId="8" borderId="38" xfId="0" applyFont="1" applyFill="1" applyBorder="1" applyAlignment="1">
      <alignment horizontal="left" vertical="top" wrapText="1"/>
    </xf>
    <xf numFmtId="0" fontId="7" fillId="8" borderId="38" xfId="0" applyFont="1" applyFill="1" applyBorder="1" applyAlignment="1">
      <alignment horizontal="left" vertical="top" wrapText="1"/>
    </xf>
    <xf numFmtId="0" fontId="6" fillId="8" borderId="24" xfId="0" applyFont="1" applyFill="1" applyBorder="1" applyAlignment="1">
      <alignment horizontal="left" vertical="top" wrapText="1"/>
    </xf>
    <xf numFmtId="0" fontId="7" fillId="8" borderId="24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left" vertical="top" wrapText="1"/>
    </xf>
    <xf numFmtId="0" fontId="6" fillId="5" borderId="38" xfId="0" applyFont="1" applyFill="1" applyBorder="1" applyAlignment="1">
      <alignment horizontal="left" vertical="top" wrapText="1"/>
    </xf>
    <xf numFmtId="0" fontId="7" fillId="5" borderId="38" xfId="0" applyFont="1" applyFill="1" applyBorder="1" applyAlignment="1">
      <alignment horizontal="left" vertical="top" wrapText="1"/>
    </xf>
    <xf numFmtId="0" fontId="26" fillId="5" borderId="36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left" vertical="top" wrapText="1"/>
    </xf>
    <xf numFmtId="0" fontId="7" fillId="5" borderId="24" xfId="0" applyFont="1" applyFill="1" applyBorder="1" applyAlignment="1">
      <alignment horizontal="left" vertical="top" wrapText="1"/>
    </xf>
    <xf numFmtId="0" fontId="26" fillId="5" borderId="2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horizontal="left" vertical="top" wrapText="1"/>
    </xf>
    <xf numFmtId="0" fontId="10" fillId="7" borderId="14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left" vertical="top" wrapText="1"/>
    </xf>
    <xf numFmtId="0" fontId="9" fillId="6" borderId="39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7" fillId="6" borderId="40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9" fillId="18" borderId="0" xfId="0" applyFont="1" applyFill="1" applyAlignment="1">
      <alignment horizontal="center" vertical="center" wrapText="1"/>
    </xf>
    <xf numFmtId="0" fontId="7" fillId="18" borderId="0" xfId="0" applyFont="1" applyFill="1" applyAlignment="1">
      <alignment horizontal="center" vertical="center" wrapText="1"/>
    </xf>
    <xf numFmtId="0" fontId="27" fillId="18" borderId="0" xfId="0" applyFont="1" applyFill="1" applyAlignment="1">
      <alignment horizontal="center" vertical="center" wrapText="1"/>
    </xf>
    <xf numFmtId="0" fontId="32" fillId="19" borderId="3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left" vertical="top" wrapText="1"/>
    </xf>
    <xf numFmtId="0" fontId="26" fillId="17" borderId="39" xfId="0" applyFont="1" applyFill="1" applyBorder="1" applyAlignment="1">
      <alignment horizontal="left" vertical="top" wrapText="1"/>
    </xf>
    <xf numFmtId="0" fontId="8" fillId="17" borderId="13" xfId="0" applyFont="1" applyFill="1" applyBorder="1" applyAlignment="1">
      <alignment horizontal="left" vertical="top" wrapText="1"/>
    </xf>
    <xf numFmtId="0" fontId="32" fillId="17" borderId="3" xfId="0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3" fontId="27" fillId="9" borderId="1" xfId="0" applyNumberFormat="1" applyFont="1" applyFill="1" applyBorder="1" applyAlignment="1">
      <alignment horizontal="center" vertical="center" wrapText="1"/>
    </xf>
    <xf numFmtId="2" fontId="15" fillId="6" borderId="33" xfId="0" applyNumberFormat="1" applyFont="1" applyFill="1" applyBorder="1" applyAlignment="1">
      <alignment horizontal="center" vertical="center" wrapText="1"/>
    </xf>
    <xf numFmtId="2" fontId="15" fillId="6" borderId="35" xfId="0" applyNumberFormat="1" applyFont="1" applyFill="1" applyBorder="1" applyAlignment="1">
      <alignment horizontal="center" vertical="center" wrapText="1"/>
    </xf>
    <xf numFmtId="2" fontId="15" fillId="6" borderId="34" xfId="0" applyNumberFormat="1" applyFont="1" applyFill="1" applyBorder="1" applyAlignment="1">
      <alignment horizontal="center" vertical="center" wrapText="1"/>
    </xf>
    <xf numFmtId="0" fontId="32" fillId="19" borderId="1" xfId="0" applyFont="1" applyFill="1" applyBorder="1" applyAlignment="1">
      <alignment horizontal="left" vertical="top" wrapText="1"/>
    </xf>
    <xf numFmtId="0" fontId="0" fillId="18" borderId="0" xfId="0" applyFill="1"/>
    <xf numFmtId="0" fontId="7" fillId="0" borderId="38" xfId="0" applyFont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 vertical="top" wrapText="1"/>
    </xf>
    <xf numFmtId="0" fontId="34" fillId="2" borderId="37" xfId="0" applyFont="1" applyFill="1" applyBorder="1" applyAlignment="1">
      <alignment horizontal="left" vertical="top" wrapText="1"/>
    </xf>
    <xf numFmtId="0" fontId="34" fillId="2" borderId="43" xfId="0" applyFont="1" applyFill="1" applyBorder="1" applyAlignment="1">
      <alignment horizontal="left" vertical="top" wrapText="1"/>
    </xf>
    <xf numFmtId="0" fontId="34" fillId="2" borderId="6" xfId="0" applyFont="1" applyFill="1" applyBorder="1" applyAlignment="1">
      <alignment horizontal="left" vertical="top" wrapText="1"/>
    </xf>
    <xf numFmtId="2" fontId="26" fillId="8" borderId="31" xfId="0" applyNumberFormat="1" applyFont="1" applyFill="1" applyBorder="1" applyAlignment="1">
      <alignment horizontal="center" vertical="center" wrapText="1"/>
    </xf>
    <xf numFmtId="2" fontId="26" fillId="8" borderId="19" xfId="0" applyNumberFormat="1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left" vertical="top" wrapText="1"/>
    </xf>
    <xf numFmtId="0" fontId="0" fillId="7" borderId="42" xfId="0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0" fontId="0" fillId="7" borderId="15" xfId="0" applyFill="1" applyBorder="1" applyAlignment="1">
      <alignment vertical="top" wrapText="1"/>
    </xf>
    <xf numFmtId="0" fontId="6" fillId="7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3" fillId="7" borderId="11" xfId="0" applyFont="1" applyFill="1" applyBorder="1" applyAlignment="1">
      <alignment horizontal="left" vertical="top" wrapText="1"/>
    </xf>
    <xf numFmtId="0" fontId="23" fillId="7" borderId="32" xfId="0" applyFont="1" applyFill="1" applyBorder="1" applyAlignment="1">
      <alignment horizontal="left" vertical="top" wrapText="1"/>
    </xf>
    <xf numFmtId="0" fontId="23" fillId="5" borderId="7" xfId="0" applyFont="1" applyFill="1" applyBorder="1" applyAlignment="1">
      <alignment horizontal="left" vertical="top" wrapText="1"/>
    </xf>
    <xf numFmtId="0" fontId="23" fillId="5" borderId="23" xfId="0" applyFont="1" applyFill="1" applyBorder="1" applyAlignment="1">
      <alignment horizontal="left" vertical="top" wrapText="1"/>
    </xf>
    <xf numFmtId="0" fontId="23" fillId="5" borderId="41" xfId="0" applyFont="1" applyFill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7" borderId="7" xfId="0" applyFont="1" applyFill="1" applyBorder="1" applyAlignment="1">
      <alignment horizontal="left" vertical="top" wrapText="1"/>
    </xf>
    <xf numFmtId="0" fontId="23" fillId="7" borderId="4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3" fillId="8" borderId="23" xfId="0" applyFont="1" applyFill="1" applyBorder="1" applyAlignment="1">
      <alignment horizontal="left" vertical="top" wrapText="1"/>
    </xf>
    <xf numFmtId="0" fontId="1" fillId="7" borderId="23" xfId="0" applyFont="1" applyFill="1" applyBorder="1" applyAlignment="1">
      <alignment horizontal="left" vertical="top" wrapText="1"/>
    </xf>
    <xf numFmtId="0" fontId="6" fillId="8" borderId="16" xfId="0" applyFont="1" applyFill="1" applyBorder="1" applyAlignment="1">
      <alignment horizontal="left" vertical="top" wrapText="1"/>
    </xf>
    <xf numFmtId="0" fontId="6" fillId="7" borderId="38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10" fillId="0" borderId="15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23" fillId="7" borderId="23" xfId="0" applyFont="1" applyFill="1" applyBorder="1" applyAlignment="1">
      <alignment horizontal="left" vertical="top" wrapText="1"/>
    </xf>
    <xf numFmtId="0" fontId="4" fillId="13" borderId="22" xfId="0" applyFont="1" applyFill="1" applyBorder="1" applyAlignment="1">
      <alignment horizontal="left" vertical="center" wrapText="1"/>
    </xf>
    <xf numFmtId="0" fontId="4" fillId="13" borderId="23" xfId="0" applyFont="1" applyFill="1" applyBorder="1" applyAlignment="1">
      <alignment horizontal="left" vertical="center" wrapText="1"/>
    </xf>
    <xf numFmtId="0" fontId="4" fillId="13" borderId="20" xfId="0" applyFont="1" applyFill="1" applyBorder="1" applyAlignment="1">
      <alignment horizontal="left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6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8" fillId="15" borderId="15" xfId="0" applyFont="1" applyFill="1" applyBorder="1" applyAlignment="1">
      <alignment horizontal="center" vertical="center" wrapText="1"/>
    </xf>
    <xf numFmtId="0" fontId="8" fillId="15" borderId="16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16" fillId="10" borderId="0" xfId="0" applyFont="1" applyFill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left" vertical="center" wrapText="1"/>
    </xf>
    <xf numFmtId="0" fontId="4" fillId="11" borderId="20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left" vertical="center" wrapText="1"/>
    </xf>
    <xf numFmtId="0" fontId="4" fillId="12" borderId="20" xfId="0" applyFont="1" applyFill="1" applyBorder="1" applyAlignment="1">
      <alignment horizontal="left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149F-66D1-4BF5-8EC9-80825DBB0CE0}">
  <sheetPr>
    <pageSetUpPr fitToPage="1"/>
  </sheetPr>
  <dimension ref="B2:H49"/>
  <sheetViews>
    <sheetView tabSelected="1" topLeftCell="A33" zoomScale="91" zoomScaleNormal="91" workbookViewId="0">
      <selection activeCell="F43" sqref="F43"/>
    </sheetView>
  </sheetViews>
  <sheetFormatPr defaultRowHeight="14.4" x14ac:dyDescent="0.3"/>
  <cols>
    <col min="2" max="2" width="23" customWidth="1"/>
    <col min="3" max="3" width="32.77734375" customWidth="1"/>
    <col min="4" max="4" width="36.21875" customWidth="1"/>
    <col min="5" max="5" width="46" customWidth="1"/>
    <col min="6" max="6" width="25.77734375" customWidth="1"/>
  </cols>
  <sheetData>
    <row r="2" spans="2:8" ht="47.4" customHeight="1" thickBot="1" x14ac:dyDescent="0.6">
      <c r="B2" s="200" t="s">
        <v>90</v>
      </c>
      <c r="C2" s="201"/>
      <c r="D2" s="201"/>
      <c r="E2" s="201"/>
      <c r="F2" s="201"/>
    </row>
    <row r="3" spans="2:8" ht="25.35" customHeight="1" thickBot="1" x14ac:dyDescent="0.35">
      <c r="B3" s="163" t="s">
        <v>0</v>
      </c>
      <c r="C3" s="164"/>
      <c r="D3" s="165"/>
      <c r="E3" s="75"/>
    </row>
    <row r="4" spans="2:8" ht="15" thickBot="1" x14ac:dyDescent="0.35"/>
    <row r="5" spans="2:8" ht="15" thickBot="1" x14ac:dyDescent="0.35">
      <c r="B5" s="2" t="s">
        <v>1</v>
      </c>
      <c r="C5" s="55" t="s">
        <v>53</v>
      </c>
      <c r="D5" s="3" t="s">
        <v>2</v>
      </c>
      <c r="E5" s="4" t="s">
        <v>3</v>
      </c>
      <c r="F5" s="5" t="s">
        <v>4</v>
      </c>
    </row>
    <row r="6" spans="2:8" ht="36" x14ac:dyDescent="0.3">
      <c r="B6" s="150" t="s">
        <v>6</v>
      </c>
      <c r="C6" s="169" t="s">
        <v>54</v>
      </c>
      <c r="D6" s="81" t="s">
        <v>7</v>
      </c>
      <c r="E6" s="82" t="s">
        <v>8</v>
      </c>
      <c r="F6" s="83">
        <v>0.7</v>
      </c>
      <c r="H6" s="136"/>
    </row>
    <row r="7" spans="2:8" ht="35.549999999999997" customHeight="1" thickBot="1" x14ac:dyDescent="0.35">
      <c r="B7" s="151"/>
      <c r="C7" s="170"/>
      <c r="D7" s="84" t="s">
        <v>9</v>
      </c>
      <c r="E7" s="85"/>
      <c r="F7" s="86">
        <v>1</v>
      </c>
    </row>
    <row r="8" spans="2:8" ht="24.6" thickBot="1" x14ac:dyDescent="0.35">
      <c r="B8" s="87" t="s">
        <v>5</v>
      </c>
      <c r="C8" s="88" t="s">
        <v>54</v>
      </c>
      <c r="D8" s="89"/>
      <c r="E8" s="90"/>
      <c r="F8" s="70"/>
    </row>
    <row r="9" spans="2:8" ht="72" x14ac:dyDescent="0.3">
      <c r="B9" s="155" t="s">
        <v>67</v>
      </c>
      <c r="C9" s="158" t="s">
        <v>71</v>
      </c>
      <c r="D9" s="91" t="s">
        <v>89</v>
      </c>
      <c r="E9" s="137" t="s">
        <v>73</v>
      </c>
      <c r="F9" s="92">
        <v>0.6</v>
      </c>
    </row>
    <row r="10" spans="2:8" ht="45" x14ac:dyDescent="0.3">
      <c r="B10" s="156"/>
      <c r="C10" s="149"/>
      <c r="D10" s="74" t="s">
        <v>86</v>
      </c>
      <c r="E10" s="73"/>
      <c r="F10" s="93">
        <v>0.9</v>
      </c>
    </row>
    <row r="11" spans="2:8" ht="24.6" thickBot="1" x14ac:dyDescent="0.35">
      <c r="B11" s="157"/>
      <c r="C11" s="159"/>
      <c r="D11" s="94" t="s">
        <v>68</v>
      </c>
      <c r="E11" s="95"/>
      <c r="F11" s="96">
        <v>1</v>
      </c>
    </row>
    <row r="12" spans="2:8" ht="24.6" thickBot="1" x14ac:dyDescent="0.35">
      <c r="B12" s="87" t="s">
        <v>5</v>
      </c>
      <c r="C12" s="88" t="s">
        <v>55</v>
      </c>
      <c r="D12" s="88"/>
      <c r="E12" s="97"/>
      <c r="F12" s="98"/>
    </row>
    <row r="13" spans="2:8" ht="30" x14ac:dyDescent="0.3">
      <c r="B13" s="160" t="s">
        <v>52</v>
      </c>
      <c r="C13" s="171" t="s">
        <v>71</v>
      </c>
      <c r="D13" s="71" t="s">
        <v>69</v>
      </c>
      <c r="E13" s="72"/>
      <c r="F13" s="59">
        <v>0.7</v>
      </c>
      <c r="G13" s="79"/>
    </row>
    <row r="14" spans="2:8" ht="21.6" thickBot="1" x14ac:dyDescent="0.35">
      <c r="B14" s="160"/>
      <c r="C14" s="149"/>
      <c r="D14" s="77" t="s">
        <v>16</v>
      </c>
      <c r="E14" s="99"/>
      <c r="F14" s="58">
        <v>1</v>
      </c>
    </row>
    <row r="15" spans="2:8" ht="24.6" thickBot="1" x14ac:dyDescent="0.35">
      <c r="B15" s="87" t="s">
        <v>5</v>
      </c>
      <c r="C15" s="88" t="s">
        <v>55</v>
      </c>
      <c r="D15" s="89"/>
      <c r="E15" s="90"/>
      <c r="F15" s="70"/>
    </row>
    <row r="16" spans="2:8" ht="45" x14ac:dyDescent="0.3">
      <c r="B16" s="161" t="s">
        <v>88</v>
      </c>
      <c r="C16" s="144" t="s">
        <v>57</v>
      </c>
      <c r="D16" s="101" t="s">
        <v>56</v>
      </c>
      <c r="E16" s="102"/>
      <c r="F16" s="83">
        <v>1.4</v>
      </c>
    </row>
    <row r="17" spans="2:6" ht="75.599999999999994" thickBot="1" x14ac:dyDescent="0.35">
      <c r="B17" s="162"/>
      <c r="C17" s="145"/>
      <c r="D17" s="103" t="s">
        <v>60</v>
      </c>
      <c r="E17" s="104"/>
      <c r="F17" s="86">
        <v>0.5</v>
      </c>
    </row>
    <row r="18" spans="2:6" ht="24.6" thickBot="1" x14ac:dyDescent="0.35">
      <c r="B18" s="87" t="s">
        <v>5</v>
      </c>
      <c r="C18" s="88" t="s">
        <v>57</v>
      </c>
      <c r="D18" s="89"/>
      <c r="E18" s="90"/>
      <c r="F18" s="70"/>
    </row>
    <row r="19" spans="2:6" ht="65.099999999999994" customHeight="1" x14ac:dyDescent="0.3">
      <c r="B19" s="152" t="s">
        <v>10</v>
      </c>
      <c r="C19" s="158" t="s">
        <v>71</v>
      </c>
      <c r="D19" s="106" t="s">
        <v>61</v>
      </c>
      <c r="E19" s="107" t="s">
        <v>11</v>
      </c>
      <c r="F19" s="108">
        <v>0.8</v>
      </c>
    </row>
    <row r="20" spans="2:6" ht="65.099999999999994" customHeight="1" x14ac:dyDescent="0.3">
      <c r="B20" s="153"/>
      <c r="C20" s="149"/>
      <c r="D20" s="6" t="s">
        <v>66</v>
      </c>
      <c r="E20" s="7"/>
      <c r="F20" s="69">
        <v>0.8</v>
      </c>
    </row>
    <row r="21" spans="2:6" ht="46.35" customHeight="1" thickBot="1" x14ac:dyDescent="0.35">
      <c r="B21" s="154"/>
      <c r="C21" s="159"/>
      <c r="D21" s="109" t="s">
        <v>12</v>
      </c>
      <c r="E21" s="110"/>
      <c r="F21" s="111">
        <v>1.2</v>
      </c>
    </row>
    <row r="22" spans="2:6" ht="24.6" thickBot="1" x14ac:dyDescent="0.35">
      <c r="B22" s="87" t="s">
        <v>5</v>
      </c>
      <c r="C22" s="88" t="s">
        <v>55</v>
      </c>
      <c r="D22" s="89"/>
      <c r="E22" s="90"/>
      <c r="F22" s="70"/>
    </row>
    <row r="23" spans="2:6" ht="77.099999999999994" customHeight="1" x14ac:dyDescent="0.3">
      <c r="B23" s="175" t="s">
        <v>58</v>
      </c>
      <c r="C23" s="148" t="s">
        <v>71</v>
      </c>
      <c r="D23" s="112" t="s">
        <v>64</v>
      </c>
      <c r="E23" s="113" t="s">
        <v>13</v>
      </c>
      <c r="F23" s="62">
        <v>0.8</v>
      </c>
    </row>
    <row r="24" spans="2:6" ht="43.35" customHeight="1" x14ac:dyDescent="0.3">
      <c r="B24" s="175"/>
      <c r="C24" s="172"/>
      <c r="D24" s="8" t="s">
        <v>65</v>
      </c>
      <c r="E24" s="9"/>
      <c r="F24" s="68">
        <v>0.8</v>
      </c>
    </row>
    <row r="25" spans="2:6" ht="18.600000000000001" customHeight="1" thickBot="1" x14ac:dyDescent="0.35">
      <c r="B25" s="175"/>
      <c r="C25" s="172"/>
      <c r="D25" s="114" t="s">
        <v>14</v>
      </c>
      <c r="E25" s="115"/>
      <c r="F25" s="63">
        <v>1</v>
      </c>
    </row>
    <row r="26" spans="2:6" ht="24.6" thickBot="1" x14ac:dyDescent="0.35">
      <c r="B26" s="116" t="s">
        <v>5</v>
      </c>
      <c r="C26" s="117" t="s">
        <v>62</v>
      </c>
      <c r="D26" s="117"/>
      <c r="E26" s="118"/>
      <c r="F26" s="70"/>
    </row>
    <row r="27" spans="2:6" ht="127.35" customHeight="1" x14ac:dyDescent="0.3">
      <c r="B27" s="152" t="s">
        <v>15</v>
      </c>
      <c r="C27" s="158" t="s">
        <v>71</v>
      </c>
      <c r="D27" s="106" t="s">
        <v>63</v>
      </c>
      <c r="E27" s="107" t="s">
        <v>70</v>
      </c>
      <c r="F27" s="108">
        <v>0.8</v>
      </c>
    </row>
    <row r="28" spans="2:6" ht="21.6" thickBot="1" x14ac:dyDescent="0.35">
      <c r="B28" s="154"/>
      <c r="C28" s="159"/>
      <c r="D28" s="109" t="s">
        <v>16</v>
      </c>
      <c r="E28" s="110"/>
      <c r="F28" s="111">
        <v>1</v>
      </c>
    </row>
    <row r="29" spans="2:6" ht="24.6" thickBot="1" x14ac:dyDescent="0.35">
      <c r="B29" s="116" t="s">
        <v>5</v>
      </c>
      <c r="C29" s="117" t="s">
        <v>62</v>
      </c>
      <c r="D29" s="117"/>
      <c r="E29" s="118"/>
      <c r="F29" s="70"/>
    </row>
    <row r="30" spans="2:6" ht="91.35" customHeight="1" x14ac:dyDescent="0.3">
      <c r="B30" s="175" t="s">
        <v>82</v>
      </c>
      <c r="C30" s="148" t="s">
        <v>55</v>
      </c>
      <c r="D30" s="112" t="s">
        <v>83</v>
      </c>
      <c r="E30" s="113"/>
      <c r="F30" s="62" t="s">
        <v>17</v>
      </c>
    </row>
    <row r="31" spans="2:6" ht="36" customHeight="1" thickBot="1" x14ac:dyDescent="0.35">
      <c r="B31" s="175"/>
      <c r="C31" s="149"/>
      <c r="D31" s="76" t="s">
        <v>18</v>
      </c>
      <c r="E31" s="119"/>
      <c r="F31" s="63">
        <v>1</v>
      </c>
    </row>
    <row r="32" spans="2:6" ht="24.6" thickBot="1" x14ac:dyDescent="0.35">
      <c r="B32" s="87" t="s">
        <v>5</v>
      </c>
      <c r="C32" s="88" t="s">
        <v>55</v>
      </c>
      <c r="D32" s="89"/>
      <c r="E32" s="90"/>
      <c r="F32" s="70"/>
    </row>
    <row r="33" spans="2:6" ht="45" customHeight="1" x14ac:dyDescent="0.3">
      <c r="B33" s="153" t="s">
        <v>19</v>
      </c>
      <c r="C33" s="173" t="s">
        <v>84</v>
      </c>
      <c r="D33" s="80" t="s">
        <v>85</v>
      </c>
      <c r="E33" s="105"/>
      <c r="F33" s="60">
        <v>1</v>
      </c>
    </row>
    <row r="34" spans="2:6" ht="21.6" thickBot="1" x14ac:dyDescent="0.35">
      <c r="B34" s="153"/>
      <c r="C34" s="174"/>
      <c r="D34" s="78" t="s">
        <v>16</v>
      </c>
      <c r="E34" s="120"/>
      <c r="F34" s="61">
        <v>0.8</v>
      </c>
    </row>
    <row r="35" spans="2:6" ht="24.6" thickBot="1" x14ac:dyDescent="0.35">
      <c r="B35" s="87" t="s">
        <v>5</v>
      </c>
      <c r="C35" s="121" t="s">
        <v>84</v>
      </c>
      <c r="D35" s="89"/>
      <c r="E35" s="90"/>
      <c r="F35" s="70"/>
    </row>
    <row r="36" spans="2:6" ht="14.55" customHeight="1" x14ac:dyDescent="0.3">
      <c r="B36" s="166" t="s">
        <v>49</v>
      </c>
      <c r="C36" s="146" t="s">
        <v>71</v>
      </c>
      <c r="D36" s="146" t="s">
        <v>77</v>
      </c>
      <c r="E36" s="100"/>
      <c r="F36" s="142" t="s">
        <v>76</v>
      </c>
    </row>
    <row r="37" spans="2:6" ht="14.55" customHeight="1" x14ac:dyDescent="0.3">
      <c r="B37" s="166"/>
      <c r="C37" s="147"/>
      <c r="D37" s="146"/>
      <c r="E37" s="56"/>
      <c r="F37" s="142"/>
    </row>
    <row r="38" spans="2:6" ht="14.55" customHeight="1" x14ac:dyDescent="0.3">
      <c r="B38" s="167"/>
      <c r="C38" s="147"/>
      <c r="D38" s="168"/>
      <c r="E38" s="56"/>
      <c r="F38" s="143"/>
    </row>
    <row r="39" spans="2:6" ht="21.6" thickBot="1" x14ac:dyDescent="0.35">
      <c r="B39" s="167"/>
      <c r="C39" s="147"/>
      <c r="D39" s="76" t="s">
        <v>50</v>
      </c>
      <c r="E39" s="119"/>
      <c r="F39" s="63">
        <v>1</v>
      </c>
    </row>
    <row r="40" spans="2:6" ht="26.1" customHeight="1" thickBot="1" x14ac:dyDescent="0.35">
      <c r="B40" s="87" t="s">
        <v>5</v>
      </c>
      <c r="C40" s="88" t="s">
        <v>55</v>
      </c>
      <c r="D40" s="89"/>
      <c r="E40" s="90"/>
      <c r="F40" s="70"/>
    </row>
    <row r="41" spans="2:6" ht="24" customHeight="1" x14ac:dyDescent="0.3">
      <c r="B41" s="122"/>
      <c r="C41" s="122"/>
      <c r="D41" s="122"/>
      <c r="E41" s="123"/>
      <c r="F41" s="124"/>
    </row>
    <row r="42" spans="2:6" ht="24" customHeight="1" thickBot="1" x14ac:dyDescent="0.35">
      <c r="B42" s="122"/>
      <c r="C42" s="122"/>
      <c r="D42" s="122"/>
      <c r="E42" s="123"/>
      <c r="F42" s="124"/>
    </row>
    <row r="43" spans="2:6" ht="22.8" thickBot="1" x14ac:dyDescent="0.35">
      <c r="B43" s="10"/>
      <c r="C43" s="10"/>
      <c r="D43" s="11"/>
      <c r="E43" s="135" t="s">
        <v>74</v>
      </c>
      <c r="F43" s="125"/>
    </row>
    <row r="44" spans="2:6" ht="15" customHeight="1" thickBot="1" x14ac:dyDescent="0.35">
      <c r="B44" s="12"/>
      <c r="C44" s="12"/>
      <c r="D44" s="57"/>
      <c r="E44" s="57"/>
      <c r="F44" s="64"/>
    </row>
    <row r="45" spans="2:6" ht="38.25" customHeight="1" thickBot="1" x14ac:dyDescent="0.35">
      <c r="B45" s="13"/>
      <c r="C45" s="126" t="s">
        <v>59</v>
      </c>
      <c r="D45" s="127" t="s">
        <v>72</v>
      </c>
      <c r="E45" s="128"/>
      <c r="F45" s="129" t="s">
        <v>78</v>
      </c>
    </row>
    <row r="46" spans="2:6" ht="52.35" customHeight="1" thickBot="1" x14ac:dyDescent="0.35">
      <c r="B46" s="14"/>
      <c r="C46" s="138" t="s">
        <v>79</v>
      </c>
      <c r="D46" s="65">
        <f>F8*F12*F15*F22*F26*F29*F32*F40</f>
        <v>0</v>
      </c>
      <c r="E46" s="130"/>
      <c r="F46" s="131">
        <f>200*F43+(+F43*D46*400)</f>
        <v>0</v>
      </c>
    </row>
    <row r="47" spans="2:6" ht="37.200000000000003" thickBot="1" x14ac:dyDescent="0.35">
      <c r="C47" s="139" t="s">
        <v>80</v>
      </c>
      <c r="D47" s="66">
        <f>F12*F15*F22*F26*F29*F32*F40</f>
        <v>0</v>
      </c>
      <c r="E47" s="132"/>
      <c r="F47" s="131">
        <f>200*F43+(+F43*D47*800)</f>
        <v>0</v>
      </c>
    </row>
    <row r="48" spans="2:6" ht="37.200000000000003" thickBot="1" x14ac:dyDescent="0.35">
      <c r="C48" s="140" t="s">
        <v>87</v>
      </c>
      <c r="D48" s="66">
        <f>+F12*F15*F22*F26*F29*F32*F35*F40</f>
        <v>0</v>
      </c>
      <c r="E48" s="133"/>
      <c r="F48" s="131">
        <f>200*F43+(+F43*D48*800)</f>
        <v>0</v>
      </c>
    </row>
    <row r="49" spans="3:6" ht="41.55" customHeight="1" thickBot="1" x14ac:dyDescent="0.35">
      <c r="C49" s="141" t="s">
        <v>81</v>
      </c>
      <c r="D49" s="67">
        <f>+F15*F18*F22*F26*F29*F32*F40*F12</f>
        <v>0</v>
      </c>
      <c r="E49" s="134"/>
      <c r="F49" s="131">
        <f>200*F43+(+F43*D49*800)</f>
        <v>0</v>
      </c>
    </row>
  </sheetData>
  <autoFilter ref="B5:F40" xr:uid="{89F9149F-66D1-4BF5-8EC9-80825DBB0CE0}"/>
  <mergeCells count="24">
    <mergeCell ref="B2:F2"/>
    <mergeCell ref="B3:D3"/>
    <mergeCell ref="B36:B39"/>
    <mergeCell ref="D36:D38"/>
    <mergeCell ref="C6:C7"/>
    <mergeCell ref="C13:C14"/>
    <mergeCell ref="C19:C21"/>
    <mergeCell ref="C23:C25"/>
    <mergeCell ref="C27:C28"/>
    <mergeCell ref="C33:C34"/>
    <mergeCell ref="B23:B25"/>
    <mergeCell ref="B27:B28"/>
    <mergeCell ref="B30:B31"/>
    <mergeCell ref="B33:B34"/>
    <mergeCell ref="F36:F38"/>
    <mergeCell ref="C16:C17"/>
    <mergeCell ref="C36:C39"/>
    <mergeCell ref="C30:C31"/>
    <mergeCell ref="B6:B7"/>
    <mergeCell ref="B19:B21"/>
    <mergeCell ref="B9:B11"/>
    <mergeCell ref="C9:C11"/>
    <mergeCell ref="B13:B14"/>
    <mergeCell ref="B16:B17"/>
  </mergeCells>
  <pageMargins left="0.70866141732283472" right="0.70866141732283472" top="0.39370078740157483" bottom="0.3937007874015748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71C2-14BD-4263-8793-6F92E920D762}">
  <dimension ref="A1:E25"/>
  <sheetViews>
    <sheetView topLeftCell="A7" workbookViewId="0">
      <selection activeCell="B24" sqref="B24"/>
    </sheetView>
  </sheetViews>
  <sheetFormatPr defaultRowHeight="14.4" x14ac:dyDescent="0.3"/>
  <cols>
    <col min="1" max="1" width="28.21875" customWidth="1"/>
    <col min="2" max="2" width="21.21875" customWidth="1"/>
    <col min="3" max="3" width="54" customWidth="1"/>
    <col min="4" max="4" width="16" customWidth="1"/>
    <col min="5" max="5" width="17.21875" customWidth="1"/>
  </cols>
  <sheetData>
    <row r="1" spans="1:5" ht="15.6" x14ac:dyDescent="0.35">
      <c r="B1" s="189" t="s">
        <v>75</v>
      </c>
      <c r="C1" s="189"/>
      <c r="D1" s="189"/>
    </row>
    <row r="2" spans="1:5" ht="15" thickBot="1" x14ac:dyDescent="0.35"/>
    <row r="3" spans="1:5" ht="15" thickBot="1" x14ac:dyDescent="0.35">
      <c r="A3" s="190" t="s">
        <v>20</v>
      </c>
      <c r="B3" s="191"/>
      <c r="C3" s="15" t="s">
        <v>21</v>
      </c>
      <c r="D3" s="16" t="s">
        <v>22</v>
      </c>
      <c r="E3" s="17" t="s">
        <v>23</v>
      </c>
    </row>
    <row r="4" spans="1:5" ht="41.55" customHeight="1" x14ac:dyDescent="0.3">
      <c r="A4" s="192" t="s">
        <v>24</v>
      </c>
      <c r="B4" s="194" t="s">
        <v>25</v>
      </c>
      <c r="C4" s="18" t="s">
        <v>26</v>
      </c>
      <c r="D4" s="19">
        <v>5</v>
      </c>
      <c r="E4" s="20">
        <v>5</v>
      </c>
    </row>
    <row r="5" spans="1:5" ht="52.35" customHeight="1" x14ac:dyDescent="0.3">
      <c r="A5" s="193"/>
      <c r="B5" s="195"/>
      <c r="C5" s="21" t="s">
        <v>27</v>
      </c>
      <c r="D5" s="22">
        <v>10</v>
      </c>
      <c r="E5" s="23">
        <v>10</v>
      </c>
    </row>
    <row r="6" spans="1:5" ht="63.6" customHeight="1" x14ac:dyDescent="0.3">
      <c r="A6" s="196" t="s">
        <v>28</v>
      </c>
      <c r="B6" s="198" t="s">
        <v>29</v>
      </c>
      <c r="C6" s="24" t="s">
        <v>30</v>
      </c>
      <c r="D6" s="25">
        <v>5</v>
      </c>
      <c r="E6" s="26">
        <v>5</v>
      </c>
    </row>
    <row r="7" spans="1:5" ht="48.6" customHeight="1" x14ac:dyDescent="0.3">
      <c r="A7" s="197"/>
      <c r="B7" s="199"/>
      <c r="C7" s="24" t="s">
        <v>31</v>
      </c>
      <c r="D7" s="25">
        <v>5</v>
      </c>
      <c r="E7" s="26">
        <v>5</v>
      </c>
    </row>
    <row r="8" spans="1:5" x14ac:dyDescent="0.3">
      <c r="A8" s="176" t="s">
        <v>32</v>
      </c>
      <c r="B8" s="179" t="s">
        <v>33</v>
      </c>
      <c r="C8" s="27" t="s">
        <v>34</v>
      </c>
      <c r="D8" s="28">
        <v>7.5</v>
      </c>
      <c r="E8" s="29">
        <v>7.5</v>
      </c>
    </row>
    <row r="9" spans="1:5" x14ac:dyDescent="0.3">
      <c r="A9" s="177"/>
      <c r="B9" s="180"/>
      <c r="C9" s="27" t="s">
        <v>35</v>
      </c>
      <c r="D9" s="28">
        <v>15</v>
      </c>
      <c r="E9" s="29">
        <v>15</v>
      </c>
    </row>
    <row r="10" spans="1:5" x14ac:dyDescent="0.3">
      <c r="A10" s="177"/>
      <c r="B10" s="180"/>
      <c r="C10" s="27" t="s">
        <v>36</v>
      </c>
      <c r="D10" s="28">
        <v>10</v>
      </c>
      <c r="E10" s="29">
        <v>10</v>
      </c>
    </row>
    <row r="11" spans="1:5" ht="35.1" customHeight="1" x14ac:dyDescent="0.3">
      <c r="A11" s="177"/>
      <c r="B11" s="181"/>
      <c r="C11" s="30" t="s">
        <v>37</v>
      </c>
      <c r="D11" s="28">
        <v>2.5</v>
      </c>
      <c r="E11" s="29">
        <v>2.5</v>
      </c>
    </row>
    <row r="12" spans="1:5" ht="78" customHeight="1" x14ac:dyDescent="0.3">
      <c r="A12" s="177"/>
      <c r="B12" s="182" t="s">
        <v>38</v>
      </c>
      <c r="C12" s="31" t="s">
        <v>39</v>
      </c>
      <c r="D12" s="32">
        <v>8</v>
      </c>
      <c r="E12" s="33">
        <v>8</v>
      </c>
    </row>
    <row r="13" spans="1:5" ht="59.55" customHeight="1" x14ac:dyDescent="0.3">
      <c r="A13" s="177"/>
      <c r="B13" s="183"/>
      <c r="C13" s="31" t="s">
        <v>40</v>
      </c>
      <c r="D13" s="32">
        <v>7.5</v>
      </c>
      <c r="E13" s="33">
        <v>7.5</v>
      </c>
    </row>
    <row r="14" spans="1:5" ht="61.35" customHeight="1" x14ac:dyDescent="0.3">
      <c r="A14" s="177"/>
      <c r="B14" s="183"/>
      <c r="C14" s="31" t="s">
        <v>41</v>
      </c>
      <c r="D14" s="32">
        <v>2.5</v>
      </c>
      <c r="E14" s="33">
        <v>2.5</v>
      </c>
    </row>
    <row r="15" spans="1:5" ht="42" customHeight="1" x14ac:dyDescent="0.3">
      <c r="A15" s="177"/>
      <c r="B15" s="184"/>
      <c r="C15" s="31" t="s">
        <v>42</v>
      </c>
      <c r="D15" s="32">
        <v>5</v>
      </c>
      <c r="E15" s="33">
        <v>5</v>
      </c>
    </row>
    <row r="16" spans="1:5" ht="53.55" customHeight="1" x14ac:dyDescent="0.3">
      <c r="A16" s="177"/>
      <c r="B16" s="185" t="s">
        <v>43</v>
      </c>
      <c r="C16" s="34" t="s">
        <v>44</v>
      </c>
      <c r="D16" s="35">
        <v>12</v>
      </c>
      <c r="E16" s="36">
        <v>12</v>
      </c>
    </row>
    <row r="17" spans="1:5" ht="56.1" customHeight="1" thickBot="1" x14ac:dyDescent="0.35">
      <c r="A17" s="178"/>
      <c r="B17" s="186"/>
      <c r="C17" s="37" t="s">
        <v>45</v>
      </c>
      <c r="D17" s="38">
        <v>5</v>
      </c>
      <c r="E17" s="39">
        <v>5</v>
      </c>
    </row>
    <row r="18" spans="1:5" x14ac:dyDescent="0.3">
      <c r="A18" s="40"/>
      <c r="B18" s="41"/>
      <c r="C18" s="42"/>
      <c r="D18" s="43">
        <f>SUM(D4:D17)</f>
        <v>100</v>
      </c>
      <c r="E18" s="44">
        <f>+E17+E16+E15+E14+E13+E12+E11+E10+E9+E8+E7+E6+E5+E4</f>
        <v>100</v>
      </c>
    </row>
    <row r="19" spans="1:5" x14ac:dyDescent="0.3">
      <c r="A19" s="45" t="s">
        <v>46</v>
      </c>
      <c r="B19" s="41"/>
      <c r="C19" s="41"/>
      <c r="D19" s="46"/>
      <c r="E19" s="47"/>
    </row>
    <row r="20" spans="1:5" x14ac:dyDescent="0.3">
      <c r="A20" s="40"/>
      <c r="B20" s="40"/>
      <c r="C20" s="40"/>
      <c r="D20" s="48"/>
      <c r="E20" s="40"/>
    </row>
    <row r="21" spans="1:5" x14ac:dyDescent="0.3">
      <c r="A21" s="49" t="s">
        <v>47</v>
      </c>
      <c r="B21" s="13"/>
      <c r="C21" s="40"/>
      <c r="D21" s="40"/>
      <c r="E21" s="42"/>
    </row>
    <row r="22" spans="1:5" ht="15" thickBot="1" x14ac:dyDescent="0.35">
      <c r="A22" s="49"/>
      <c r="B22" s="13"/>
      <c r="C22" s="40"/>
      <c r="D22" s="40"/>
      <c r="E22" s="42"/>
    </row>
    <row r="23" spans="1:5" x14ac:dyDescent="0.3">
      <c r="A23" s="187"/>
      <c r="B23" s="188"/>
      <c r="C23" s="48"/>
      <c r="D23" s="50"/>
    </row>
    <row r="24" spans="1:5" ht="15" thickBot="1" x14ac:dyDescent="0.35">
      <c r="A24" s="51" t="s">
        <v>48</v>
      </c>
      <c r="B24" s="53">
        <f>+E18/100*0.3</f>
        <v>0.3</v>
      </c>
      <c r="C24" s="52" t="s">
        <v>51</v>
      </c>
      <c r="D24" s="54">
        <f>1-B24</f>
        <v>0.7</v>
      </c>
    </row>
    <row r="25" spans="1:5" x14ac:dyDescent="0.3">
      <c r="A25" s="1"/>
      <c r="B25" s="1"/>
    </row>
  </sheetData>
  <mergeCells count="11">
    <mergeCell ref="B1:D1"/>
    <mergeCell ref="A3:B3"/>
    <mergeCell ref="A4:A5"/>
    <mergeCell ref="B4:B5"/>
    <mergeCell ref="A6:A7"/>
    <mergeCell ref="B6:B7"/>
    <mergeCell ref="A8:A17"/>
    <mergeCell ref="B8:B11"/>
    <mergeCell ref="B12:B15"/>
    <mergeCell ref="B16:B17"/>
    <mergeCell ref="A23:B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KOEF. UDRŽITELNOSTI</vt:lpstr>
      <vt:lpstr>klimatický koeficient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zeman</dc:creator>
  <cp:lastModifiedBy>Ing. Pavel Osina</cp:lastModifiedBy>
  <cp:lastPrinted>2026-05-11T18:50:28Z</cp:lastPrinted>
  <dcterms:created xsi:type="dcterms:W3CDTF">2024-03-11T06:42:31Z</dcterms:created>
  <dcterms:modified xsi:type="dcterms:W3CDTF">2026-05-11T18:52:30Z</dcterms:modified>
</cp:coreProperties>
</file>